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\SGB_II\KdU\AV Wohnen\2022_AV-Wohnen\Berechnungen\Richtwerttabellen\"/>
    </mc:Choice>
  </mc:AlternateContent>
  <bookViews>
    <workbookView xWindow="0" yWindow="0" windowWidth="20490" windowHeight="7095"/>
  </bookViews>
  <sheets>
    <sheet name="2.2 Heizkostengrenzwer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J21" i="1" s="1"/>
  <c r="D20" i="1"/>
  <c r="I20" i="1" s="1"/>
  <c r="D19" i="1"/>
  <c r="J19" i="1" s="1"/>
  <c r="I18" i="1"/>
  <c r="G18" i="1"/>
  <c r="E18" i="1"/>
  <c r="D18" i="1"/>
  <c r="J18" i="1" s="1"/>
  <c r="D17" i="1"/>
  <c r="J17" i="1" s="1"/>
  <c r="I16" i="1"/>
  <c r="G16" i="1"/>
  <c r="E16" i="1"/>
  <c r="D16" i="1"/>
  <c r="J16" i="1" s="1"/>
  <c r="D15" i="1"/>
  <c r="I15" i="1" s="1"/>
  <c r="I14" i="1"/>
  <c r="G14" i="1"/>
  <c r="E14" i="1"/>
  <c r="D14" i="1"/>
  <c r="J14" i="1" s="1"/>
  <c r="D13" i="1"/>
  <c r="J13" i="1" s="1"/>
  <c r="I12" i="1"/>
  <c r="G12" i="1"/>
  <c r="E12" i="1"/>
  <c r="D12" i="1"/>
  <c r="J12" i="1" s="1"/>
  <c r="D11" i="1"/>
  <c r="J11" i="1" s="1"/>
  <c r="I10" i="1"/>
  <c r="G10" i="1"/>
  <c r="E10" i="1"/>
  <c r="D10" i="1"/>
  <c r="J10" i="1" s="1"/>
  <c r="D9" i="1"/>
  <c r="I9" i="1" s="1"/>
  <c r="I8" i="1"/>
  <c r="G8" i="1"/>
  <c r="E8" i="1"/>
  <c r="D8" i="1"/>
  <c r="J8" i="1" s="1"/>
  <c r="D7" i="1"/>
  <c r="F7" i="1" s="1"/>
  <c r="I6" i="1"/>
  <c r="G6" i="1"/>
  <c r="E6" i="1"/>
  <c r="D6" i="1"/>
  <c r="J6" i="1" s="1"/>
  <c r="H7" i="1" l="1"/>
  <c r="J7" i="1"/>
  <c r="F9" i="1"/>
  <c r="H9" i="1"/>
  <c r="J9" i="1"/>
  <c r="H11" i="1"/>
  <c r="H13" i="1"/>
  <c r="F15" i="1"/>
  <c r="H15" i="1"/>
  <c r="J15" i="1"/>
  <c r="F6" i="1"/>
  <c r="H6" i="1"/>
  <c r="E7" i="1"/>
  <c r="G7" i="1"/>
  <c r="I7" i="1"/>
  <c r="F8" i="1"/>
  <c r="H8" i="1"/>
  <c r="E9" i="1"/>
  <c r="G9" i="1"/>
  <c r="F10" i="1"/>
  <c r="H10" i="1"/>
  <c r="E11" i="1"/>
  <c r="G11" i="1"/>
  <c r="I11" i="1"/>
  <c r="F12" i="1"/>
  <c r="H12" i="1"/>
  <c r="E13" i="1"/>
  <c r="G13" i="1"/>
  <c r="I13" i="1"/>
  <c r="F14" i="1"/>
  <c r="H14" i="1"/>
  <c r="E15" i="1"/>
  <c r="G15" i="1"/>
  <c r="F16" i="1"/>
  <c r="H16" i="1"/>
  <c r="E17" i="1"/>
  <c r="G17" i="1"/>
  <c r="I17" i="1"/>
  <c r="F18" i="1"/>
  <c r="H18" i="1"/>
  <c r="E19" i="1"/>
  <c r="G19" i="1"/>
  <c r="I19" i="1"/>
  <c r="F20" i="1"/>
  <c r="H20" i="1"/>
  <c r="J20" i="1"/>
  <c r="E21" i="1"/>
  <c r="G21" i="1"/>
  <c r="I21" i="1"/>
  <c r="F11" i="1"/>
  <c r="F13" i="1"/>
  <c r="F17" i="1"/>
  <c r="H17" i="1"/>
  <c r="F19" i="1"/>
  <c r="H19" i="1"/>
  <c r="E20" i="1"/>
  <c r="G20" i="1"/>
  <c r="F21" i="1"/>
  <c r="H21" i="1"/>
</calcChain>
</file>

<file path=xl/sharedStrings.xml><?xml version="1.0" encoding="utf-8"?>
<sst xmlns="http://schemas.openxmlformats.org/spreadsheetml/2006/main" count="38" uniqueCount="22">
  <si>
    <t>Grenzwerttabellen pro Bedarfsgemeinschaftsgröße nach „Bundesweitem Heizspiegel“ 2020</t>
  </si>
  <si>
    <t>Spalte 3 geteilt durch 12</t>
  </si>
  <si>
    <t>Produkt Spalte 4 
und Tab. 2.1 Spalte 2</t>
  </si>
  <si>
    <t>Produkt Spalte 4 und 
Tab. 2.1 Spalte 2</t>
  </si>
  <si>
    <t>Energieträger</t>
  </si>
  <si>
    <r>
      <t xml:space="preserve">
Gebäudefläche
</t>
    </r>
    <r>
      <rPr>
        <sz val="10"/>
        <color theme="1"/>
        <rFont val="Arial"/>
        <family val="2"/>
      </rPr>
      <t>in m²</t>
    </r>
    <r>
      <rPr>
        <b/>
        <sz val="10"/>
        <color theme="1"/>
        <rFont val="Arial"/>
        <family val="2"/>
      </rPr>
      <t xml:space="preserve">
</t>
    </r>
  </si>
  <si>
    <r>
      <t xml:space="preserve">
Preis pro m²/Jahr
</t>
    </r>
    <r>
      <rPr>
        <sz val="10"/>
        <color theme="1"/>
        <rFont val="Arial"/>
        <family val="2"/>
      </rPr>
      <t>in €</t>
    </r>
    <r>
      <rPr>
        <b/>
        <sz val="10"/>
        <color theme="1"/>
        <rFont val="Arial"/>
        <family val="2"/>
      </rPr>
      <t xml:space="preserve">
</t>
    </r>
  </si>
  <si>
    <r>
      <t xml:space="preserve">
Preis pro m²/Monat
</t>
    </r>
    <r>
      <rPr>
        <sz val="10"/>
        <color theme="1"/>
        <rFont val="Arial"/>
        <family val="2"/>
      </rPr>
      <t>in €</t>
    </r>
    <r>
      <rPr>
        <b/>
        <sz val="10"/>
        <color theme="1"/>
        <rFont val="Arial"/>
        <family val="2"/>
      </rPr>
      <t xml:space="preserve">
</t>
    </r>
  </si>
  <si>
    <r>
      <t xml:space="preserve">
Grenzwert
1-Pers-BG
</t>
    </r>
    <r>
      <rPr>
        <sz val="10"/>
        <color theme="1"/>
        <rFont val="Arial"/>
        <family val="2"/>
      </rPr>
      <t xml:space="preserve">
mtl. in €</t>
    </r>
  </si>
  <si>
    <r>
      <t xml:space="preserve">
Grenzwert
2-Pers-BG
</t>
    </r>
    <r>
      <rPr>
        <sz val="10"/>
        <color theme="1"/>
        <rFont val="Arial"/>
        <family val="2"/>
      </rPr>
      <t>mtl. in €</t>
    </r>
    <r>
      <rPr>
        <b/>
        <sz val="10"/>
        <color theme="1"/>
        <rFont val="Arial"/>
        <family val="2"/>
      </rPr>
      <t xml:space="preserve">
</t>
    </r>
  </si>
  <si>
    <r>
      <t xml:space="preserve">
Grenzwert
3-Pers-BG
</t>
    </r>
    <r>
      <rPr>
        <sz val="10"/>
        <color theme="1"/>
        <rFont val="Arial"/>
        <family val="2"/>
      </rPr>
      <t>mtl. in €</t>
    </r>
    <r>
      <rPr>
        <b/>
        <sz val="10"/>
        <color theme="1"/>
        <rFont val="Arial"/>
        <family val="2"/>
      </rPr>
      <t xml:space="preserve">
</t>
    </r>
  </si>
  <si>
    <r>
      <t xml:space="preserve">
Grenzwert
4-Pers-BG
</t>
    </r>
    <r>
      <rPr>
        <sz val="10"/>
        <color theme="1"/>
        <rFont val="Arial"/>
        <family val="2"/>
      </rPr>
      <t>mtl. in €</t>
    </r>
    <r>
      <rPr>
        <b/>
        <sz val="10"/>
        <color theme="1"/>
        <rFont val="Arial"/>
        <family val="2"/>
      </rPr>
      <t xml:space="preserve">
</t>
    </r>
  </si>
  <si>
    <r>
      <t xml:space="preserve">
Grenzwert
5-Pers-BG
</t>
    </r>
    <r>
      <rPr>
        <sz val="10"/>
        <color theme="1"/>
        <rFont val="Arial"/>
        <family val="2"/>
      </rPr>
      <t>mtl. in €</t>
    </r>
    <r>
      <rPr>
        <b/>
        <sz val="10"/>
        <color theme="1"/>
        <rFont val="Arial"/>
        <family val="2"/>
      </rPr>
      <t xml:space="preserve">
</t>
    </r>
  </si>
  <si>
    <r>
      <t xml:space="preserve">
Grenzwert
zusätzl. Person
</t>
    </r>
    <r>
      <rPr>
        <sz val="10"/>
        <color theme="1"/>
        <rFont val="Arial"/>
        <family val="2"/>
      </rPr>
      <t xml:space="preserve">
mtl. in €</t>
    </r>
    <r>
      <rPr>
        <b/>
        <sz val="10"/>
        <color theme="1"/>
        <rFont val="Arial"/>
        <family val="2"/>
      </rPr>
      <t xml:space="preserve">
</t>
    </r>
  </si>
  <si>
    <t>Heizöl</t>
  </si>
  <si>
    <t>100-250</t>
  </si>
  <si>
    <t>251-500</t>
  </si>
  <si>
    <t>501-1000</t>
  </si>
  <si>
    <t>&gt; 1000</t>
  </si>
  <si>
    <t>Erdgas</t>
  </si>
  <si>
    <t>Fernwärme</t>
  </si>
  <si>
    <t>Wärmepumpe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</si>
</sst>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1116_Tabelle%20KdU%20AV_Wohnen_2022_MSP2021_HSP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Richtwert bruttokalt"/>
      <sheetName val="2.2 Heizkostengrenzwert"/>
      <sheetName val="2.3 Abschlag Durchlauferhitzer"/>
      <sheetName val="Richtwert bruttowarm + NV"/>
      <sheetName val="Richtwert bruttowarm + NV + HF"/>
      <sheetName val="2.4 Klimabonus"/>
      <sheetName val="RW + Klimabonus"/>
      <sheetName val="Richtwert bruttowarm"/>
    </sheetNames>
    <sheetDataSet>
      <sheetData sheetId="0">
        <row r="7">
          <cell r="B7">
            <v>50</v>
          </cell>
        </row>
        <row r="8">
          <cell r="B8">
            <v>65</v>
          </cell>
        </row>
        <row r="9">
          <cell r="B9">
            <v>80</v>
          </cell>
        </row>
        <row r="10">
          <cell r="B10">
            <v>90</v>
          </cell>
        </row>
        <row r="11">
          <cell r="B11">
            <v>102</v>
          </cell>
        </row>
        <row r="12">
          <cell r="B12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tabSelected="1" view="pageLayout" zoomScale="90" zoomScaleNormal="100" zoomScalePageLayoutView="90" workbookViewId="0">
      <selection activeCell="F9" sqref="F9"/>
    </sheetView>
  </sheetViews>
  <sheetFormatPr baseColWidth="10" defaultRowHeight="15" x14ac:dyDescent="0.25"/>
  <cols>
    <col min="1" max="1" width="17.85546875" customWidth="1"/>
    <col min="2" max="2" width="14.85546875" customWidth="1"/>
    <col min="3" max="3" width="16.140625" customWidth="1"/>
    <col min="4" max="4" width="14" customWidth="1"/>
    <col min="5" max="10" width="19.28515625" customWidth="1"/>
  </cols>
  <sheetData>
    <row r="1" spans="1:10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0.75" hidden="1" customHeight="1" x14ac:dyDescent="0.25">
      <c r="A3" s="2"/>
      <c r="B3" s="2"/>
      <c r="C3" s="2"/>
      <c r="D3" s="3" t="s">
        <v>1</v>
      </c>
      <c r="E3" s="4" t="s">
        <v>2</v>
      </c>
      <c r="F3" s="4" t="s">
        <v>2</v>
      </c>
      <c r="G3" s="4" t="s">
        <v>2</v>
      </c>
      <c r="H3" s="4" t="s">
        <v>3</v>
      </c>
      <c r="I3" s="4" t="s">
        <v>2</v>
      </c>
      <c r="J3" s="4" t="s">
        <v>2</v>
      </c>
    </row>
    <row r="4" spans="1:10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8</v>
      </c>
      <c r="H4" s="5">
        <v>9</v>
      </c>
      <c r="I4" s="5">
        <v>10</v>
      </c>
      <c r="J4" s="5">
        <v>11</v>
      </c>
    </row>
    <row r="5" spans="1:10" s="8" customFormat="1" ht="115.5" thickBot="1" x14ac:dyDescent="0.25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</row>
    <row r="6" spans="1:10" ht="21.95" customHeight="1" x14ac:dyDescent="0.25">
      <c r="A6" s="9" t="s">
        <v>14</v>
      </c>
      <c r="B6" s="10" t="s">
        <v>15</v>
      </c>
      <c r="C6" s="11">
        <v>18.100000000000001</v>
      </c>
      <c r="D6" s="11">
        <f>ROUND(C6/12,2)</f>
        <v>1.51</v>
      </c>
      <c r="E6" s="11">
        <f>MROUND(D6*'[1]2.1 Richtwert bruttokalt'!$B$7,0.1)</f>
        <v>75.5</v>
      </c>
      <c r="F6" s="12">
        <f>D6*'[1]2.1 Richtwert bruttokalt'!$B$8</f>
        <v>98.15</v>
      </c>
      <c r="G6" s="11">
        <f>D6*'[1]2.1 Richtwert bruttokalt'!$B$9</f>
        <v>120.8</v>
      </c>
      <c r="H6" s="11">
        <f>D6*'[1]2.1 Richtwert bruttokalt'!$B$10</f>
        <v>135.9</v>
      </c>
      <c r="I6" s="11">
        <f>D6*'[1]2.1 Richtwert bruttokalt'!$B$11</f>
        <v>154.02000000000001</v>
      </c>
      <c r="J6" s="13">
        <f>D6*'[1]2.1 Richtwert bruttokalt'!$B$12</f>
        <v>18.12</v>
      </c>
    </row>
    <row r="7" spans="1:10" ht="21.95" customHeight="1" x14ac:dyDescent="0.25">
      <c r="A7" s="14"/>
      <c r="B7" s="15" t="s">
        <v>16</v>
      </c>
      <c r="C7" s="16">
        <v>17.600000000000001</v>
      </c>
      <c r="D7" s="16">
        <f t="shared" ref="D7:D21" si="0">ROUND(C7/12,2)</f>
        <v>1.47</v>
      </c>
      <c r="E7" s="16">
        <f>MROUND(D7*'[1]2.1 Richtwert bruttokalt'!$B$7,0.1)</f>
        <v>73.5</v>
      </c>
      <c r="F7" s="17">
        <f>D7*'[1]2.1 Richtwert bruttokalt'!$B$8</f>
        <v>95.55</v>
      </c>
      <c r="G7" s="16">
        <f>D7*'[1]2.1 Richtwert bruttokalt'!$B$9</f>
        <v>117.6</v>
      </c>
      <c r="H7" s="16">
        <f>D7*'[1]2.1 Richtwert bruttokalt'!$B$10</f>
        <v>132.30000000000001</v>
      </c>
      <c r="I7" s="16">
        <f>D7*'[1]2.1 Richtwert bruttokalt'!$B$11</f>
        <v>149.94</v>
      </c>
      <c r="J7" s="18">
        <f>D7*'[1]2.1 Richtwert bruttokalt'!$B$12</f>
        <v>17.64</v>
      </c>
    </row>
    <row r="8" spans="1:10" ht="21.95" customHeight="1" x14ac:dyDescent="0.25">
      <c r="A8" s="14"/>
      <c r="B8" s="15" t="s">
        <v>17</v>
      </c>
      <c r="C8" s="16">
        <v>17.100000000000001</v>
      </c>
      <c r="D8" s="16">
        <f t="shared" si="0"/>
        <v>1.43</v>
      </c>
      <c r="E8" s="16">
        <f>MROUND(D8*'[1]2.1 Richtwert bruttokalt'!$B$7,0.1)</f>
        <v>71.5</v>
      </c>
      <c r="F8" s="17">
        <f>D8*'[1]2.1 Richtwert bruttokalt'!$B$8</f>
        <v>92.95</v>
      </c>
      <c r="G8" s="16">
        <f>D8*'[1]2.1 Richtwert bruttokalt'!$B$9</f>
        <v>114.39999999999999</v>
      </c>
      <c r="H8" s="16">
        <f>D8*'[1]2.1 Richtwert bruttokalt'!$B$10</f>
        <v>128.69999999999999</v>
      </c>
      <c r="I8" s="16">
        <f>D8*'[1]2.1 Richtwert bruttokalt'!$B$11</f>
        <v>145.85999999999999</v>
      </c>
      <c r="J8" s="18">
        <f>D8*'[1]2.1 Richtwert bruttokalt'!$B$12</f>
        <v>17.16</v>
      </c>
    </row>
    <row r="9" spans="1:10" ht="21.95" customHeight="1" thickBot="1" x14ac:dyDescent="0.3">
      <c r="A9" s="19"/>
      <c r="B9" s="20" t="s">
        <v>18</v>
      </c>
      <c r="C9" s="21">
        <v>16.7</v>
      </c>
      <c r="D9" s="21">
        <f t="shared" si="0"/>
        <v>1.39</v>
      </c>
      <c r="E9" s="21">
        <f>MROUND(D9*'[1]2.1 Richtwert bruttokalt'!$B$7,0.1)</f>
        <v>69.5</v>
      </c>
      <c r="F9" s="22">
        <f>D9*'[1]2.1 Richtwert bruttokalt'!$B$8</f>
        <v>90.35</v>
      </c>
      <c r="G9" s="21">
        <f>D9*'[1]2.1 Richtwert bruttokalt'!$B$9</f>
        <v>111.19999999999999</v>
      </c>
      <c r="H9" s="21">
        <f>D9*'[1]2.1 Richtwert bruttokalt'!$B$10</f>
        <v>125.1</v>
      </c>
      <c r="I9" s="21">
        <f>D9*'[1]2.1 Richtwert bruttokalt'!$B$11</f>
        <v>141.78</v>
      </c>
      <c r="J9" s="23">
        <f>D9*'[1]2.1 Richtwert bruttokalt'!$B$12</f>
        <v>16.68</v>
      </c>
    </row>
    <row r="10" spans="1:10" ht="21.95" customHeight="1" x14ac:dyDescent="0.25">
      <c r="A10" s="9" t="s">
        <v>19</v>
      </c>
      <c r="B10" s="10" t="s">
        <v>15</v>
      </c>
      <c r="C10" s="11">
        <v>17</v>
      </c>
      <c r="D10" s="11">
        <f t="shared" si="0"/>
        <v>1.42</v>
      </c>
      <c r="E10" s="11">
        <f>MROUND(D10*'[1]2.1 Richtwert bruttokalt'!$B$7,0.1)</f>
        <v>71</v>
      </c>
      <c r="F10" s="12">
        <f>D10*'[1]2.1 Richtwert bruttokalt'!$B$8</f>
        <v>92.3</v>
      </c>
      <c r="G10" s="11">
        <f>D10*'[1]2.1 Richtwert bruttokalt'!$B$9</f>
        <v>113.6</v>
      </c>
      <c r="H10" s="11">
        <f>D10*'[1]2.1 Richtwert bruttokalt'!$B$10</f>
        <v>127.8</v>
      </c>
      <c r="I10" s="11">
        <f>D10*'[1]2.1 Richtwert bruttokalt'!$B$11</f>
        <v>144.84</v>
      </c>
      <c r="J10" s="13">
        <f>D10*'[1]2.1 Richtwert bruttokalt'!$B$12</f>
        <v>17.04</v>
      </c>
    </row>
    <row r="11" spans="1:10" ht="21.95" customHeight="1" x14ac:dyDescent="0.25">
      <c r="A11" s="14"/>
      <c r="B11" s="15" t="s">
        <v>16</v>
      </c>
      <c r="C11" s="16">
        <v>15.8</v>
      </c>
      <c r="D11" s="16">
        <f t="shared" si="0"/>
        <v>1.32</v>
      </c>
      <c r="E11" s="16">
        <f>MROUND(D11*'[1]2.1 Richtwert bruttokalt'!$B$7,0.1)</f>
        <v>66</v>
      </c>
      <c r="F11" s="17">
        <f>D11*'[1]2.1 Richtwert bruttokalt'!$B$8</f>
        <v>85.8</v>
      </c>
      <c r="G11" s="16">
        <f>D11*'[1]2.1 Richtwert bruttokalt'!$B$9</f>
        <v>105.60000000000001</v>
      </c>
      <c r="H11" s="16">
        <f>D11*'[1]2.1 Richtwert bruttokalt'!$B$10</f>
        <v>118.80000000000001</v>
      </c>
      <c r="I11" s="16">
        <f>D11*'[1]2.1 Richtwert bruttokalt'!$B$11</f>
        <v>134.64000000000001</v>
      </c>
      <c r="J11" s="18">
        <f>D11*'[1]2.1 Richtwert bruttokalt'!$B$12</f>
        <v>15.84</v>
      </c>
    </row>
    <row r="12" spans="1:10" ht="21.95" customHeight="1" x14ac:dyDescent="0.25">
      <c r="A12" s="14"/>
      <c r="B12" s="15" t="s">
        <v>17</v>
      </c>
      <c r="C12" s="16">
        <v>14.7</v>
      </c>
      <c r="D12" s="16">
        <f t="shared" si="0"/>
        <v>1.23</v>
      </c>
      <c r="E12" s="16">
        <f>MROUND(D12*'[1]2.1 Richtwert bruttokalt'!$B$7,0.1)</f>
        <v>61.5</v>
      </c>
      <c r="F12" s="17">
        <f>D12*'[1]2.1 Richtwert bruttokalt'!$B$8</f>
        <v>79.95</v>
      </c>
      <c r="G12" s="16">
        <f>D12*'[1]2.1 Richtwert bruttokalt'!$B$9</f>
        <v>98.4</v>
      </c>
      <c r="H12" s="16">
        <f>D12*'[1]2.1 Richtwert bruttokalt'!$B$10</f>
        <v>110.7</v>
      </c>
      <c r="I12" s="16">
        <f>D12*'[1]2.1 Richtwert bruttokalt'!$B$11</f>
        <v>125.46</v>
      </c>
      <c r="J12" s="18">
        <f>D12*'[1]2.1 Richtwert bruttokalt'!$B$12</f>
        <v>14.76</v>
      </c>
    </row>
    <row r="13" spans="1:10" ht="21.95" customHeight="1" thickBot="1" x14ac:dyDescent="0.3">
      <c r="A13" s="19"/>
      <c r="B13" s="20" t="s">
        <v>18</v>
      </c>
      <c r="C13" s="21">
        <v>14</v>
      </c>
      <c r="D13" s="21">
        <f t="shared" si="0"/>
        <v>1.17</v>
      </c>
      <c r="E13" s="21">
        <f>MROUND(D13*'[1]2.1 Richtwert bruttokalt'!$B$7,0.1)</f>
        <v>58.5</v>
      </c>
      <c r="F13" s="22">
        <f>D13*'[1]2.1 Richtwert bruttokalt'!$B$8</f>
        <v>76.05</v>
      </c>
      <c r="G13" s="21">
        <f>D13*'[1]2.1 Richtwert bruttokalt'!$B$9</f>
        <v>93.6</v>
      </c>
      <c r="H13" s="21">
        <f>D13*'[1]2.1 Richtwert bruttokalt'!$B$10</f>
        <v>105.3</v>
      </c>
      <c r="I13" s="21">
        <f>D13*'[1]2.1 Richtwert bruttokalt'!$B$11</f>
        <v>119.33999999999999</v>
      </c>
      <c r="J13" s="23">
        <f>D13*'[1]2.1 Richtwert bruttokalt'!$B$12</f>
        <v>14.04</v>
      </c>
    </row>
    <row r="14" spans="1:10" ht="21.95" customHeight="1" x14ac:dyDescent="0.25">
      <c r="A14" s="9" t="s">
        <v>20</v>
      </c>
      <c r="B14" s="10" t="s">
        <v>15</v>
      </c>
      <c r="C14" s="11">
        <v>22.6</v>
      </c>
      <c r="D14" s="11">
        <f t="shared" si="0"/>
        <v>1.88</v>
      </c>
      <c r="E14" s="11">
        <f>MROUND(D14*'[1]2.1 Richtwert bruttokalt'!$B$7,0.1)</f>
        <v>94</v>
      </c>
      <c r="F14" s="12">
        <f>D14*'[1]2.1 Richtwert bruttokalt'!$B$8</f>
        <v>122.19999999999999</v>
      </c>
      <c r="G14" s="24">
        <f>D14*'[1]2.1 Richtwert bruttokalt'!$B$9</f>
        <v>150.39999999999998</v>
      </c>
      <c r="H14" s="11">
        <f>D14*'[1]2.1 Richtwert bruttokalt'!$B$10</f>
        <v>169.2</v>
      </c>
      <c r="I14" s="11">
        <f>D14*'[1]2.1 Richtwert bruttokalt'!$B$11</f>
        <v>191.76</v>
      </c>
      <c r="J14" s="13">
        <f>D14*'[1]2.1 Richtwert bruttokalt'!$B$12</f>
        <v>22.56</v>
      </c>
    </row>
    <row r="15" spans="1:10" ht="21.95" customHeight="1" x14ac:dyDescent="0.25">
      <c r="A15" s="14"/>
      <c r="B15" s="15" t="s">
        <v>16</v>
      </c>
      <c r="C15" s="16">
        <v>21</v>
      </c>
      <c r="D15" s="16">
        <f t="shared" si="0"/>
        <v>1.75</v>
      </c>
      <c r="E15" s="16">
        <f>MROUND(D15*'[1]2.1 Richtwert bruttokalt'!$B$7,0.1)</f>
        <v>87.5</v>
      </c>
      <c r="F15" s="17">
        <f>D15*'[1]2.1 Richtwert bruttokalt'!$B$8</f>
        <v>113.75</v>
      </c>
      <c r="G15" s="16">
        <f>D15*'[1]2.1 Richtwert bruttokalt'!$B$9</f>
        <v>140</v>
      </c>
      <c r="H15" s="16">
        <f>D15*'[1]2.1 Richtwert bruttokalt'!$B$10</f>
        <v>157.5</v>
      </c>
      <c r="I15" s="16">
        <f>D15*'[1]2.1 Richtwert bruttokalt'!$B$11</f>
        <v>178.5</v>
      </c>
      <c r="J15" s="18">
        <f>D15*'[1]2.1 Richtwert bruttokalt'!$B$12</f>
        <v>21</v>
      </c>
    </row>
    <row r="16" spans="1:10" ht="21.95" customHeight="1" x14ac:dyDescent="0.25">
      <c r="A16" s="14"/>
      <c r="B16" s="15" t="s">
        <v>17</v>
      </c>
      <c r="C16" s="16">
        <v>19.7</v>
      </c>
      <c r="D16" s="16">
        <f t="shared" si="0"/>
        <v>1.64</v>
      </c>
      <c r="E16" s="16">
        <f>MROUND(D16*'[1]2.1 Richtwert bruttokalt'!$B$7,0.1)</f>
        <v>82</v>
      </c>
      <c r="F16" s="17">
        <f>D16*'[1]2.1 Richtwert bruttokalt'!$B$8</f>
        <v>106.6</v>
      </c>
      <c r="G16" s="16">
        <f>D16*'[1]2.1 Richtwert bruttokalt'!$B$9</f>
        <v>131.19999999999999</v>
      </c>
      <c r="H16" s="16">
        <f>D16*'[1]2.1 Richtwert bruttokalt'!$B$10</f>
        <v>147.6</v>
      </c>
      <c r="I16" s="16">
        <f>D16*'[1]2.1 Richtwert bruttokalt'!$B$11</f>
        <v>167.28</v>
      </c>
      <c r="J16" s="18">
        <f>D16*'[1]2.1 Richtwert bruttokalt'!$B$12</f>
        <v>19.68</v>
      </c>
    </row>
    <row r="17" spans="1:10" ht="21.95" customHeight="1" thickBot="1" x14ac:dyDescent="0.3">
      <c r="A17" s="19"/>
      <c r="B17" s="20" t="s">
        <v>18</v>
      </c>
      <c r="C17" s="21">
        <v>18.8</v>
      </c>
      <c r="D17" s="21">
        <f t="shared" si="0"/>
        <v>1.57</v>
      </c>
      <c r="E17" s="21">
        <f>MROUND(D17*'[1]2.1 Richtwert bruttokalt'!$B$7,0.1)</f>
        <v>78.5</v>
      </c>
      <c r="F17" s="22">
        <f>D17*'[1]2.1 Richtwert bruttokalt'!$B$8</f>
        <v>102.05</v>
      </c>
      <c r="G17" s="21">
        <f>D17*'[1]2.1 Richtwert bruttokalt'!$B$9</f>
        <v>125.60000000000001</v>
      </c>
      <c r="H17" s="21">
        <f>D17*'[1]2.1 Richtwert bruttokalt'!$B$10</f>
        <v>141.30000000000001</v>
      </c>
      <c r="I17" s="21">
        <f>D17*'[1]2.1 Richtwert bruttokalt'!$B$11</f>
        <v>160.14000000000001</v>
      </c>
      <c r="J17" s="23">
        <f>D17*'[1]2.1 Richtwert bruttokalt'!$B$12</f>
        <v>18.84</v>
      </c>
    </row>
    <row r="18" spans="1:10" ht="21" customHeight="1" x14ac:dyDescent="0.25">
      <c r="A18" s="9" t="s">
        <v>21</v>
      </c>
      <c r="B18" s="10" t="s">
        <v>15</v>
      </c>
      <c r="C18" s="11">
        <v>22.5</v>
      </c>
      <c r="D18" s="11">
        <f t="shared" si="0"/>
        <v>1.88</v>
      </c>
      <c r="E18" s="11">
        <f>MROUND(D18*'[1]2.1 Richtwert bruttokalt'!$B$7,0.1)</f>
        <v>94</v>
      </c>
      <c r="F18" s="12">
        <f>D18*'[1]2.1 Richtwert bruttokalt'!$B$8</f>
        <v>122.19999999999999</v>
      </c>
      <c r="G18" s="24">
        <f>D18*'[1]2.1 Richtwert bruttokalt'!$B$9</f>
        <v>150.39999999999998</v>
      </c>
      <c r="H18" s="11">
        <f>D18*'[1]2.1 Richtwert bruttokalt'!$B$10</f>
        <v>169.2</v>
      </c>
      <c r="I18" s="11">
        <f>D18*'[1]2.1 Richtwert bruttokalt'!$B$11</f>
        <v>191.76</v>
      </c>
      <c r="J18" s="13">
        <f>D18*'[1]2.1 Richtwert bruttokalt'!$B$12</f>
        <v>22.56</v>
      </c>
    </row>
    <row r="19" spans="1:10" ht="21" customHeight="1" x14ac:dyDescent="0.25">
      <c r="A19" s="14"/>
      <c r="B19" s="15" t="s">
        <v>16</v>
      </c>
      <c r="C19" s="16">
        <v>21.6</v>
      </c>
      <c r="D19" s="16">
        <f t="shared" si="0"/>
        <v>1.8</v>
      </c>
      <c r="E19" s="16">
        <f>MROUND(D19*'[1]2.1 Richtwert bruttokalt'!$B$7,0.1)</f>
        <v>90</v>
      </c>
      <c r="F19" s="17">
        <f>D19*'[1]2.1 Richtwert bruttokalt'!$B$8</f>
        <v>117</v>
      </c>
      <c r="G19" s="16">
        <f>D19*'[1]2.1 Richtwert bruttokalt'!$B$9</f>
        <v>144</v>
      </c>
      <c r="H19" s="16">
        <f>D19*'[1]2.1 Richtwert bruttokalt'!$B$10</f>
        <v>162</v>
      </c>
      <c r="I19" s="16">
        <f>D19*'[1]2.1 Richtwert bruttokalt'!$B$11</f>
        <v>183.6</v>
      </c>
      <c r="J19" s="18">
        <f>D19*'[1]2.1 Richtwert bruttokalt'!$B$12</f>
        <v>21.6</v>
      </c>
    </row>
    <row r="20" spans="1:10" ht="21" customHeight="1" x14ac:dyDescent="0.25">
      <c r="A20" s="14"/>
      <c r="B20" s="15" t="s">
        <v>17</v>
      </c>
      <c r="C20" s="16">
        <v>20.8</v>
      </c>
      <c r="D20" s="16">
        <f t="shared" si="0"/>
        <v>1.73</v>
      </c>
      <c r="E20" s="16">
        <f>MROUND(D20*'[1]2.1 Richtwert bruttokalt'!$B$7,0.1)</f>
        <v>86.5</v>
      </c>
      <c r="F20" s="17">
        <f>D20*'[1]2.1 Richtwert bruttokalt'!$B$8</f>
        <v>112.45</v>
      </c>
      <c r="G20" s="16">
        <f>D20*'[1]2.1 Richtwert bruttokalt'!$B$9</f>
        <v>138.4</v>
      </c>
      <c r="H20" s="16">
        <f>D20*'[1]2.1 Richtwert bruttokalt'!$B$10</f>
        <v>155.69999999999999</v>
      </c>
      <c r="I20" s="16">
        <f>D20*'[1]2.1 Richtwert bruttokalt'!$B$11</f>
        <v>176.46</v>
      </c>
      <c r="J20" s="18">
        <f>D20*'[1]2.1 Richtwert bruttokalt'!$B$12</f>
        <v>20.759999999999998</v>
      </c>
    </row>
    <row r="21" spans="1:10" ht="21" customHeight="1" thickBot="1" x14ac:dyDescent="0.3">
      <c r="A21" s="19"/>
      <c r="B21" s="20" t="s">
        <v>18</v>
      </c>
      <c r="C21" s="21">
        <v>20.3</v>
      </c>
      <c r="D21" s="21">
        <f t="shared" si="0"/>
        <v>1.69</v>
      </c>
      <c r="E21" s="21">
        <f>MROUND(D21*'[1]2.1 Richtwert bruttokalt'!$B$7,0.1)</f>
        <v>84.5</v>
      </c>
      <c r="F21" s="22">
        <f>D21*'[1]2.1 Richtwert bruttokalt'!$B$8</f>
        <v>109.85</v>
      </c>
      <c r="G21" s="21">
        <f>D21*'[1]2.1 Richtwert bruttokalt'!$B$9</f>
        <v>135.19999999999999</v>
      </c>
      <c r="H21" s="21">
        <f>D21*'[1]2.1 Richtwert bruttokalt'!$B$10</f>
        <v>152.1</v>
      </c>
      <c r="I21" s="21">
        <f>D21*'[1]2.1 Richtwert bruttokalt'!$B$11</f>
        <v>172.38</v>
      </c>
      <c r="J21" s="23">
        <f>D21*'[1]2.1 Richtwert bruttokalt'!$B$12</f>
        <v>20.28</v>
      </c>
    </row>
    <row r="24" spans="1:10" x14ac:dyDescent="0.25">
      <c r="D24" s="25"/>
      <c r="E24" s="25"/>
      <c r="F24" s="25"/>
    </row>
    <row r="25" spans="1:10" x14ac:dyDescent="0.25">
      <c r="D25" s="25"/>
      <c r="E25" s="25"/>
      <c r="F25" s="25"/>
    </row>
    <row r="26" spans="1:10" x14ac:dyDescent="0.25">
      <c r="D26" s="25"/>
      <c r="E26" s="25"/>
      <c r="F26" s="25"/>
    </row>
    <row r="27" spans="1:10" x14ac:dyDescent="0.25">
      <c r="D27" s="25"/>
      <c r="E27" s="25"/>
      <c r="F27" s="25"/>
    </row>
    <row r="28" spans="1:10" x14ac:dyDescent="0.25">
      <c r="D28" s="25"/>
      <c r="E28" s="25"/>
      <c r="F28" s="25"/>
    </row>
    <row r="29" spans="1:10" x14ac:dyDescent="0.25">
      <c r="D29" s="25"/>
      <c r="E29" s="25"/>
      <c r="F29" s="25"/>
    </row>
    <row r="30" spans="1:10" x14ac:dyDescent="0.25">
      <c r="D30" s="25"/>
      <c r="E30" s="25"/>
      <c r="F30" s="25"/>
    </row>
    <row r="31" spans="1:10" x14ac:dyDescent="0.25">
      <c r="D31" s="25"/>
      <c r="E31" s="25"/>
      <c r="F31" s="25"/>
    </row>
    <row r="32" spans="1:10" x14ac:dyDescent="0.25">
      <c r="D32" s="25"/>
      <c r="E32" s="25"/>
      <c r="F32" s="25"/>
    </row>
    <row r="33" spans="4:6" x14ac:dyDescent="0.25">
      <c r="D33" s="25"/>
      <c r="E33" s="25"/>
      <c r="F33" s="25"/>
    </row>
    <row r="34" spans="4:6" x14ac:dyDescent="0.25">
      <c r="D34" s="25"/>
      <c r="E34" s="25"/>
      <c r="F34" s="25"/>
    </row>
    <row r="35" spans="4:6" x14ac:dyDescent="0.25">
      <c r="D35" s="25"/>
      <c r="E35" s="25"/>
      <c r="F35" s="25"/>
    </row>
  </sheetData>
  <mergeCells count="5">
    <mergeCell ref="A1:J1"/>
    <mergeCell ref="A6:A9"/>
    <mergeCell ref="A10:A13"/>
    <mergeCell ref="A14:A17"/>
    <mergeCell ref="A18:A21"/>
  </mergeCells>
  <pageMargins left="0.7" right="0.7" top="0.78740157499999996" bottom="0.78740157499999996" header="0.3" footer="0.3"/>
  <pageSetup paperSize="9" scale="73" fitToHeight="0" orientation="landscape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2.2 Heizkostengrenzwert</vt:lpstr>
    </vt:vector>
  </TitlesOfParts>
  <Company>Senatsverwaltung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Heinrich, Juliane</dc:creator>
  <cp:lastModifiedBy>Heinrich, Juliane</cp:lastModifiedBy>
  <dcterms:created xsi:type="dcterms:W3CDTF">2021-12-20T07:01:00Z</dcterms:created>
  <dcterms:modified xsi:type="dcterms:W3CDTF">2021-12-20T07:01:15Z</dcterms:modified>
</cp:coreProperties>
</file>